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https://d.docs.live.net/215076f471da8380/Documents/Business/3. Hospitality Finance Training/21. How to Price Menu Items/"/>
    </mc:Choice>
  </mc:AlternateContent>
  <xr:revisionPtr revIDLastSave="251" documentId="11_F25DC773A252ABDACC104876C95B7C4A5ADE58EF" xr6:coauthVersionLast="45" xr6:coauthVersionMax="45" xr10:uidLastSave="{04B92F68-C864-4775-841C-5F2ED95D44DD}"/>
  <bookViews>
    <workbookView xWindow="-120" yWindow="-120" windowWidth="20730" windowHeight="11160" activeTab="1" xr2:uid="{00000000-000D-0000-FFFF-FFFF00000000}"/>
  </bookViews>
  <sheets>
    <sheet name="Estimate Guest and Prices" sheetId="1" r:id="rId1"/>
    <sheet name="Estimate Guest - Get price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2" i="2" l="1"/>
  <c r="B41" i="2"/>
  <c r="B40" i="2"/>
  <c r="E23" i="1"/>
  <c r="E24" i="1" s="1"/>
  <c r="B22" i="1"/>
  <c r="C19" i="1"/>
  <c r="D19" i="1"/>
  <c r="D16" i="1"/>
  <c r="H19" i="2" l="1"/>
  <c r="H18" i="2"/>
  <c r="H17" i="2"/>
  <c r="H16" i="2"/>
  <c r="G19" i="2"/>
  <c r="G18" i="2"/>
  <c r="G17" i="2"/>
  <c r="G16" i="2"/>
  <c r="F19" i="2"/>
  <c r="F18" i="2"/>
  <c r="F17" i="2"/>
  <c r="F16" i="2"/>
  <c r="B36" i="2"/>
  <c r="B37" i="2" s="1"/>
  <c r="B35" i="2"/>
  <c r="B34" i="2"/>
  <c r="B29" i="2"/>
  <c r="B32" i="2" s="1"/>
  <c r="B26" i="2"/>
  <c r="B20" i="2"/>
  <c r="B19" i="2"/>
  <c r="D18" i="2"/>
  <c r="D17" i="2"/>
  <c r="D16" i="2"/>
  <c r="D19" i="2" s="1"/>
  <c r="C11" i="2"/>
  <c r="B11" i="2"/>
  <c r="B23" i="2" s="1"/>
  <c r="B25" i="2" s="1"/>
  <c r="C19" i="2" l="1"/>
  <c r="B19" i="1"/>
  <c r="D18" i="1"/>
  <c r="D17" i="1"/>
  <c r="C11" i="1"/>
  <c r="B29" i="1" s="1"/>
  <c r="B32" i="1" s="1"/>
  <c r="B11" i="1"/>
  <c r="B24" i="1" s="1"/>
  <c r="B25" i="1" l="1"/>
  <c r="B26" i="1" s="1"/>
  <c r="B27" i="1" s="1"/>
  <c r="B34" i="1" s="1"/>
</calcChain>
</file>

<file path=xl/sharedStrings.xml><?xml version="1.0" encoding="utf-8"?>
<sst xmlns="http://schemas.openxmlformats.org/spreadsheetml/2006/main" count="66" uniqueCount="41">
  <si>
    <t>Step 1 - Identify Potential Fixed Costs</t>
  </si>
  <si>
    <t>Rentals</t>
  </si>
  <si>
    <t xml:space="preserve">Fixed Salaries </t>
  </si>
  <si>
    <t>Fixed Utlities</t>
  </si>
  <si>
    <t>Fixed Component</t>
  </si>
  <si>
    <t>Variable Component</t>
  </si>
  <si>
    <t>Other Fixed Expenses</t>
  </si>
  <si>
    <t>Amount in USD</t>
  </si>
  <si>
    <t>Step 2 - Estimated Customer &amp; Revenue per month</t>
  </si>
  <si>
    <t>Lunch Covers per day</t>
  </si>
  <si>
    <t>Dinner Covers per day</t>
  </si>
  <si>
    <t>Breakfast covers per day</t>
  </si>
  <si>
    <t>Covers</t>
  </si>
  <si>
    <t>Ave Spend</t>
  </si>
  <si>
    <t>Amount</t>
  </si>
  <si>
    <t>Gross Profit % Requied</t>
  </si>
  <si>
    <t>Fixed Cost</t>
  </si>
  <si>
    <t>Revenue</t>
  </si>
  <si>
    <t>GP Required</t>
  </si>
  <si>
    <t>Food Cost %</t>
  </si>
  <si>
    <t>Returns per month required</t>
  </si>
  <si>
    <t>Variable Cost Allowable</t>
  </si>
  <si>
    <t>Variable Overhead Costs</t>
  </si>
  <si>
    <t>Variable cost of sales</t>
  </si>
  <si>
    <t>(Inc) / Dec in Ave Spend / Prices</t>
  </si>
  <si>
    <t>Total Gross Profit Required</t>
  </si>
  <si>
    <t>Customers per Month</t>
  </si>
  <si>
    <t>Gross Profit per Person</t>
  </si>
  <si>
    <t>Variable Costs</t>
  </si>
  <si>
    <t>Average Spend Targeted</t>
  </si>
  <si>
    <t>Svc Money</t>
  </si>
  <si>
    <t>Tax</t>
  </si>
  <si>
    <t>Average Price to be Charged for a meal</t>
  </si>
  <si>
    <t>Average Price to be Charged for a meal for each meal period</t>
  </si>
  <si>
    <t>Breakfast</t>
  </si>
  <si>
    <t xml:space="preserve">Lunch </t>
  </si>
  <si>
    <t>Dinner</t>
  </si>
  <si>
    <t>Coffee + Bread</t>
  </si>
  <si>
    <t>Soup + Main Course</t>
  </si>
  <si>
    <t>Appetizer+ Soup + Main course + Desseart + Beverages</t>
  </si>
  <si>
    <t>Entertainment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</si>
</sst>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%"/>
    <numFmt numFmtId="165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164" fontId="0" fillId="0" borderId="0" xfId="2" applyNumberFormat="1" applyFont="1"/>
    <xf numFmtId="164" fontId="0" fillId="0" borderId="0" xfId="0" applyNumberFormat="1"/>
    <xf numFmtId="165" fontId="0" fillId="0" borderId="0" xfId="1" applyNumberFormat="1" applyFont="1"/>
    <xf numFmtId="0" fontId="0" fillId="0" borderId="0" xfId="0" applyAlignment="1">
      <alignment horizontal="center"/>
    </xf>
    <xf numFmtId="165" fontId="0" fillId="0" borderId="0" xfId="1" applyNumberFormat="1" applyFont="1" applyAlignment="1">
      <alignment horizontal="center"/>
    </xf>
    <xf numFmtId="165" fontId="0" fillId="2" borderId="0" xfId="1" applyNumberFormat="1" applyFont="1" applyFill="1"/>
    <xf numFmtId="0" fontId="0" fillId="2" borderId="0" xfId="0" applyFill="1" applyAlignment="1">
      <alignment horizontal="center"/>
    </xf>
    <xf numFmtId="0" fontId="0" fillId="2" borderId="0" xfId="0" applyFill="1"/>
    <xf numFmtId="9" fontId="0" fillId="2" borderId="0" xfId="0" applyNumberFormat="1" applyFill="1"/>
    <xf numFmtId="43" fontId="0" fillId="0" borderId="0" xfId="1" applyFont="1"/>
    <xf numFmtId="164" fontId="0" fillId="2" borderId="0" xfId="2" applyNumberFormat="1" applyFont="1" applyFill="1"/>
    <xf numFmtId="164" fontId="0" fillId="2" borderId="0" xfId="0" applyNumberFormat="1" applyFill="1"/>
    <xf numFmtId="164" fontId="0" fillId="0" borderId="0" xfId="0" applyNumberFormat="1" applyFill="1"/>
    <xf numFmtId="43" fontId="0" fillId="0" borderId="0" xfId="0" applyNumberFormat="1"/>
    <xf numFmtId="9" fontId="0" fillId="0" borderId="0" xfId="2" applyFont="1"/>
    <xf numFmtId="3" fontId="0" fillId="0" borderId="0" xfId="0" applyNumberForma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34"/>
  <sheetViews>
    <sheetView topLeftCell="A14" zoomScale="150" zoomScaleNormal="150" workbookViewId="0">
      <selection activeCell="C16" sqref="C16:D19"/>
    </sheetView>
  </sheetViews>
  <sheetFormatPr defaultRowHeight="15" x14ac:dyDescent="0.25"/>
  <cols>
    <col min="1" max="1" width="57" customWidth="1"/>
    <col min="2" max="2" width="16.85546875" bestFit="1" customWidth="1"/>
    <col min="3" max="3" width="19.5703125" bestFit="1" customWidth="1"/>
    <col min="4" max="4" width="10.5703125" bestFit="1" customWidth="1"/>
  </cols>
  <sheetData>
    <row r="2" spans="1:4" x14ac:dyDescent="0.25">
      <c r="C2" s="1" t="s">
        <v>7</v>
      </c>
    </row>
    <row r="3" spans="1:4" x14ac:dyDescent="0.25">
      <c r="A3" t="s">
        <v>0</v>
      </c>
      <c r="B3" t="s">
        <v>4</v>
      </c>
      <c r="C3" t="s">
        <v>5</v>
      </c>
    </row>
    <row r="5" spans="1:4" x14ac:dyDescent="0.25">
      <c r="A5" t="s">
        <v>1</v>
      </c>
      <c r="B5" s="7">
        <v>2000</v>
      </c>
      <c r="C5" s="10">
        <v>0.05</v>
      </c>
    </row>
    <row r="6" spans="1:4" x14ac:dyDescent="0.25">
      <c r="A6" t="s">
        <v>2</v>
      </c>
      <c r="B6" s="7">
        <v>4000</v>
      </c>
      <c r="C6" s="10"/>
    </row>
    <row r="7" spans="1:4" x14ac:dyDescent="0.25">
      <c r="A7" t="s">
        <v>3</v>
      </c>
      <c r="B7" s="7">
        <v>1000</v>
      </c>
      <c r="C7" s="10">
        <v>0.1</v>
      </c>
    </row>
    <row r="8" spans="1:4" x14ac:dyDescent="0.25">
      <c r="A8" t="s">
        <v>40</v>
      </c>
      <c r="B8" s="7">
        <v>500</v>
      </c>
      <c r="C8" s="10">
        <v>0.05</v>
      </c>
    </row>
    <row r="9" spans="1:4" x14ac:dyDescent="0.25">
      <c r="A9" t="s">
        <v>6</v>
      </c>
      <c r="B9" s="7"/>
      <c r="C9" s="9"/>
    </row>
    <row r="10" spans="1:4" x14ac:dyDescent="0.25">
      <c r="A10" t="s">
        <v>6</v>
      </c>
      <c r="B10" s="7"/>
      <c r="C10" s="9"/>
    </row>
    <row r="11" spans="1:4" x14ac:dyDescent="0.25">
      <c r="B11" s="4">
        <f>SUM(B5:B10)</f>
        <v>7500</v>
      </c>
      <c r="C11">
        <f>SUM(C5:C10)</f>
        <v>0.2</v>
      </c>
    </row>
    <row r="14" spans="1:4" x14ac:dyDescent="0.25">
      <c r="A14" t="s">
        <v>8</v>
      </c>
    </row>
    <row r="15" spans="1:4" x14ac:dyDescent="0.25">
      <c r="B15" s="5" t="s">
        <v>12</v>
      </c>
      <c r="C15" s="5" t="s">
        <v>13</v>
      </c>
      <c r="D15" t="s">
        <v>14</v>
      </c>
    </row>
    <row r="16" spans="1:4" x14ac:dyDescent="0.25">
      <c r="A16" t="s">
        <v>11</v>
      </c>
      <c r="B16" s="8">
        <v>20</v>
      </c>
      <c r="C16" s="8">
        <v>7</v>
      </c>
      <c r="D16" s="4">
        <f>B16*C16*30</f>
        <v>4200</v>
      </c>
    </row>
    <row r="17" spans="1:5" x14ac:dyDescent="0.25">
      <c r="A17" t="s">
        <v>9</v>
      </c>
      <c r="B17" s="8">
        <v>50</v>
      </c>
      <c r="C17" s="8">
        <v>10</v>
      </c>
      <c r="D17" s="4">
        <f t="shared" ref="D17:D18" si="0">B17*C17*30</f>
        <v>15000</v>
      </c>
    </row>
    <row r="18" spans="1:5" x14ac:dyDescent="0.25">
      <c r="A18" t="s">
        <v>10</v>
      </c>
      <c r="B18" s="8">
        <v>70</v>
      </c>
      <c r="C18" s="8">
        <v>15</v>
      </c>
      <c r="D18" s="4">
        <f t="shared" si="0"/>
        <v>31500</v>
      </c>
    </row>
    <row r="19" spans="1:5" x14ac:dyDescent="0.25">
      <c r="B19" s="5">
        <f>SUM(B16:B18)</f>
        <v>140</v>
      </c>
      <c r="C19" s="6">
        <f>D19/B19/30</f>
        <v>12.071428571428573</v>
      </c>
      <c r="D19" s="4">
        <f>SUM(D16:D18)</f>
        <v>50700</v>
      </c>
    </row>
    <row r="21" spans="1:5" x14ac:dyDescent="0.25">
      <c r="A21" t="s">
        <v>15</v>
      </c>
    </row>
    <row r="22" spans="1:5" x14ac:dyDescent="0.25">
      <c r="A22" t="s">
        <v>16</v>
      </c>
      <c r="B22" s="4">
        <f>B11</f>
        <v>7500</v>
      </c>
    </row>
    <row r="23" spans="1:5" x14ac:dyDescent="0.25">
      <c r="A23" t="s">
        <v>20</v>
      </c>
      <c r="B23" s="7">
        <v>15000</v>
      </c>
      <c r="D23" s="17">
        <v>2000000</v>
      </c>
      <c r="E23">
        <f>D23*20%</f>
        <v>400000</v>
      </c>
    </row>
    <row r="24" spans="1:5" x14ac:dyDescent="0.25">
      <c r="A24" t="s">
        <v>25</v>
      </c>
      <c r="B24" s="4">
        <f>SUM(B22:B23)</f>
        <v>22500</v>
      </c>
      <c r="E24">
        <f>E23/12</f>
        <v>33333.333333333336</v>
      </c>
    </row>
    <row r="25" spans="1:5" x14ac:dyDescent="0.25">
      <c r="A25" t="s">
        <v>17</v>
      </c>
      <c r="B25" s="4">
        <f>D19</f>
        <v>50700</v>
      </c>
    </row>
    <row r="26" spans="1:5" x14ac:dyDescent="0.25">
      <c r="A26" t="s">
        <v>18</v>
      </c>
      <c r="B26" s="2">
        <f>B24/B25</f>
        <v>0.4437869822485207</v>
      </c>
    </row>
    <row r="27" spans="1:5" x14ac:dyDescent="0.25">
      <c r="A27" t="s">
        <v>21</v>
      </c>
      <c r="B27" s="3">
        <f>1-B26</f>
        <v>0.55621301775147924</v>
      </c>
    </row>
    <row r="28" spans="1:5" x14ac:dyDescent="0.25">
      <c r="B28" s="3"/>
    </row>
    <row r="29" spans="1:5" x14ac:dyDescent="0.25">
      <c r="A29" t="s">
        <v>22</v>
      </c>
      <c r="B29" s="2">
        <f>C11</f>
        <v>0.2</v>
      </c>
    </row>
    <row r="30" spans="1:5" x14ac:dyDescent="0.25">
      <c r="A30" t="s">
        <v>23</v>
      </c>
      <c r="B30" s="12">
        <v>0.1</v>
      </c>
    </row>
    <row r="31" spans="1:5" x14ac:dyDescent="0.25">
      <c r="A31" t="s">
        <v>19</v>
      </c>
      <c r="B31" s="13">
        <v>0.3</v>
      </c>
    </row>
    <row r="32" spans="1:5" x14ac:dyDescent="0.25">
      <c r="B32" s="3">
        <f>SUM(B29:B31)</f>
        <v>0.60000000000000009</v>
      </c>
    </row>
    <row r="34" spans="1:2" x14ac:dyDescent="0.25">
      <c r="A34" t="s">
        <v>24</v>
      </c>
      <c r="B34" s="3">
        <f>B27-B32</f>
        <v>-4.3786982248520845E-2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89944-F06D-444E-A165-3A1467CE4F52}">
  <dimension ref="A2:H42"/>
  <sheetViews>
    <sheetView tabSelected="1" topLeftCell="A6" zoomScale="170" zoomScaleNormal="170" workbookViewId="0">
      <selection activeCell="B18" sqref="B18"/>
    </sheetView>
  </sheetViews>
  <sheetFormatPr defaultRowHeight="15" x14ac:dyDescent="0.25"/>
  <cols>
    <col min="1" max="1" width="57" customWidth="1"/>
    <col min="2" max="2" width="16.85546875" bestFit="1" customWidth="1"/>
    <col min="3" max="3" width="19.5703125" bestFit="1" customWidth="1"/>
    <col min="4" max="4" width="10.5703125" bestFit="1" customWidth="1"/>
    <col min="5" max="5" width="10.5703125" customWidth="1"/>
    <col min="6" max="7" width="7.140625" bestFit="1" customWidth="1"/>
    <col min="8" max="8" width="5.5703125" bestFit="1" customWidth="1"/>
  </cols>
  <sheetData>
    <row r="2" spans="1:8" x14ac:dyDescent="0.25">
      <c r="C2" s="1" t="s">
        <v>7</v>
      </c>
    </row>
    <row r="3" spans="1:8" x14ac:dyDescent="0.25">
      <c r="A3" t="s">
        <v>0</v>
      </c>
      <c r="B3" t="s">
        <v>4</v>
      </c>
      <c r="C3" t="s">
        <v>5</v>
      </c>
    </row>
    <row r="5" spans="1:8" x14ac:dyDescent="0.25">
      <c r="A5" t="s">
        <v>1</v>
      </c>
      <c r="B5" s="7">
        <v>2000</v>
      </c>
      <c r="C5" s="10">
        <v>0.05</v>
      </c>
    </row>
    <row r="6" spans="1:8" x14ac:dyDescent="0.25">
      <c r="A6" t="s">
        <v>2</v>
      </c>
      <c r="B6" s="7">
        <v>4000</v>
      </c>
      <c r="C6" s="10"/>
    </row>
    <row r="7" spans="1:8" x14ac:dyDescent="0.25">
      <c r="A7" t="s">
        <v>3</v>
      </c>
      <c r="B7" s="7">
        <v>1000</v>
      </c>
      <c r="C7" s="10">
        <v>0.1</v>
      </c>
    </row>
    <row r="8" spans="1:8" x14ac:dyDescent="0.25">
      <c r="A8" t="s">
        <v>6</v>
      </c>
      <c r="B8" s="7"/>
      <c r="C8" s="9"/>
    </row>
    <row r="9" spans="1:8" x14ac:dyDescent="0.25">
      <c r="A9" t="s">
        <v>6</v>
      </c>
      <c r="B9" s="7"/>
      <c r="C9" s="9"/>
    </row>
    <row r="10" spans="1:8" x14ac:dyDescent="0.25">
      <c r="A10" t="s">
        <v>6</v>
      </c>
      <c r="B10" s="7"/>
      <c r="C10" s="9"/>
    </row>
    <row r="11" spans="1:8" x14ac:dyDescent="0.25">
      <c r="B11" s="4">
        <f>SUM(B5:B10)</f>
        <v>7000</v>
      </c>
      <c r="C11">
        <f>SUM(C5:C10)</f>
        <v>0.15000000000000002</v>
      </c>
    </row>
    <row r="14" spans="1:8" x14ac:dyDescent="0.25">
      <c r="A14" t="s">
        <v>8</v>
      </c>
    </row>
    <row r="15" spans="1:8" x14ac:dyDescent="0.25">
      <c r="B15" s="5" t="s">
        <v>12</v>
      </c>
      <c r="C15" s="5" t="s">
        <v>13</v>
      </c>
      <c r="D15" t="s">
        <v>14</v>
      </c>
    </row>
    <row r="16" spans="1:8" x14ac:dyDescent="0.25">
      <c r="A16" t="s">
        <v>11</v>
      </c>
      <c r="B16" s="8">
        <v>20</v>
      </c>
      <c r="C16" s="8">
        <v>7</v>
      </c>
      <c r="D16" s="4">
        <f>B16*C16*30</f>
        <v>4200</v>
      </c>
      <c r="E16" s="4"/>
      <c r="F16" s="2">
        <f>B16/$B$19</f>
        <v>0.14285714285714285</v>
      </c>
      <c r="G16" s="2">
        <f>D16/$D$19</f>
        <v>8.2840236686390539E-2</v>
      </c>
      <c r="H16" s="16">
        <f>C16/$C$19</f>
        <v>0.57988165680473369</v>
      </c>
    </row>
    <row r="17" spans="1:8" x14ac:dyDescent="0.25">
      <c r="A17" t="s">
        <v>9</v>
      </c>
      <c r="B17" s="8">
        <v>50</v>
      </c>
      <c r="C17" s="8">
        <v>10</v>
      </c>
      <c r="D17" s="4">
        <f t="shared" ref="D17:D18" si="0">B17*C17*30</f>
        <v>15000</v>
      </c>
      <c r="E17" s="4"/>
      <c r="F17" s="2">
        <f>B17/$B$19</f>
        <v>0.35714285714285715</v>
      </c>
      <c r="G17" s="2">
        <f t="shared" ref="G17:G19" si="1">D17/$D$19</f>
        <v>0.29585798816568049</v>
      </c>
      <c r="H17" s="16">
        <f t="shared" ref="H17:H19" si="2">C17/$C$19</f>
        <v>0.82840236686390523</v>
      </c>
    </row>
    <row r="18" spans="1:8" x14ac:dyDescent="0.25">
      <c r="A18" t="s">
        <v>10</v>
      </c>
      <c r="B18" s="8">
        <v>70</v>
      </c>
      <c r="C18" s="8">
        <v>15</v>
      </c>
      <c r="D18" s="4">
        <f t="shared" si="0"/>
        <v>31500</v>
      </c>
      <c r="E18" s="4"/>
      <c r="F18" s="2">
        <f>B18/$B$19</f>
        <v>0.5</v>
      </c>
      <c r="G18" s="2">
        <f t="shared" si="1"/>
        <v>0.62130177514792895</v>
      </c>
      <c r="H18" s="16">
        <f t="shared" si="2"/>
        <v>1.2426035502958579</v>
      </c>
    </row>
    <row r="19" spans="1:8" x14ac:dyDescent="0.25">
      <c r="B19" s="5">
        <f>SUM(B16:B18)</f>
        <v>140</v>
      </c>
      <c r="C19" s="6">
        <f>D19/B19/30</f>
        <v>12.071428571428573</v>
      </c>
      <c r="D19" s="4">
        <f>SUM(D16:D18)</f>
        <v>50700</v>
      </c>
      <c r="E19" s="4"/>
      <c r="F19" s="2">
        <f>B19/$B$19</f>
        <v>1</v>
      </c>
      <c r="G19" s="2">
        <f t="shared" si="1"/>
        <v>1</v>
      </c>
      <c r="H19" s="16">
        <f t="shared" si="2"/>
        <v>1</v>
      </c>
    </row>
    <row r="20" spans="1:8" x14ac:dyDescent="0.25">
      <c r="A20" t="s">
        <v>26</v>
      </c>
      <c r="B20">
        <f>B19*30</f>
        <v>4200</v>
      </c>
    </row>
    <row r="22" spans="1:8" x14ac:dyDescent="0.25">
      <c r="A22" t="s">
        <v>15</v>
      </c>
    </row>
    <row r="23" spans="1:8" x14ac:dyDescent="0.25">
      <c r="A23" t="s">
        <v>16</v>
      </c>
      <c r="B23" s="4">
        <f>B11</f>
        <v>7000</v>
      </c>
    </row>
    <row r="24" spans="1:8" x14ac:dyDescent="0.25">
      <c r="A24" t="s">
        <v>20</v>
      </c>
      <c r="B24" s="7">
        <v>15000</v>
      </c>
    </row>
    <row r="25" spans="1:8" x14ac:dyDescent="0.25">
      <c r="A25" t="s">
        <v>25</v>
      </c>
      <c r="B25" s="4">
        <f>SUM(B23:B24)</f>
        <v>22000</v>
      </c>
    </row>
    <row r="26" spans="1:8" x14ac:dyDescent="0.25">
      <c r="A26" t="s">
        <v>27</v>
      </c>
      <c r="B26" s="11">
        <f>B25/B20</f>
        <v>5.2380952380952381</v>
      </c>
    </row>
    <row r="27" spans="1:8" x14ac:dyDescent="0.25">
      <c r="B27" s="2"/>
    </row>
    <row r="28" spans="1:8" x14ac:dyDescent="0.25">
      <c r="A28" t="s">
        <v>28</v>
      </c>
      <c r="B28" s="2"/>
    </row>
    <row r="29" spans="1:8" x14ac:dyDescent="0.25">
      <c r="A29" t="s">
        <v>22</v>
      </c>
      <c r="B29" s="2">
        <f>C11</f>
        <v>0.15000000000000002</v>
      </c>
    </row>
    <row r="30" spans="1:8" x14ac:dyDescent="0.25">
      <c r="A30" t="s">
        <v>23</v>
      </c>
      <c r="B30" s="12">
        <v>0.1</v>
      </c>
    </row>
    <row r="31" spans="1:8" x14ac:dyDescent="0.25">
      <c r="A31" t="s">
        <v>19</v>
      </c>
      <c r="B31" s="13">
        <v>0.3</v>
      </c>
    </row>
    <row r="32" spans="1:8" x14ac:dyDescent="0.25">
      <c r="B32" s="3">
        <f>SUM(B29:B31)</f>
        <v>0.55000000000000004</v>
      </c>
    </row>
    <row r="33" spans="1:3" x14ac:dyDescent="0.25">
      <c r="B33" s="14"/>
    </row>
    <row r="34" spans="1:3" x14ac:dyDescent="0.25">
      <c r="A34" t="s">
        <v>29</v>
      </c>
      <c r="B34" s="11">
        <f>B26/(1-B32)</f>
        <v>11.640211640211641</v>
      </c>
      <c r="C34" s="15"/>
    </row>
    <row r="35" spans="1:3" x14ac:dyDescent="0.25">
      <c r="A35" t="s">
        <v>30</v>
      </c>
      <c r="B35" s="15">
        <f>B34*C35</f>
        <v>1.1640211640211642</v>
      </c>
      <c r="C35" s="10">
        <v>0.1</v>
      </c>
    </row>
    <row r="36" spans="1:3" x14ac:dyDescent="0.25">
      <c r="A36" t="s">
        <v>31</v>
      </c>
      <c r="B36" s="11">
        <f>(B34+B35)*C36</f>
        <v>0.64021164021164034</v>
      </c>
      <c r="C36" s="10">
        <v>0.05</v>
      </c>
    </row>
    <row r="37" spans="1:3" x14ac:dyDescent="0.25">
      <c r="A37" t="s">
        <v>32</v>
      </c>
      <c r="B37" s="15">
        <f>SUM(B34:B36)</f>
        <v>13.444444444444446</v>
      </c>
    </row>
    <row r="39" spans="1:3" x14ac:dyDescent="0.25">
      <c r="A39" t="s">
        <v>33</v>
      </c>
    </row>
    <row r="40" spans="1:3" x14ac:dyDescent="0.25">
      <c r="A40" t="s">
        <v>34</v>
      </c>
      <c r="B40" s="15">
        <f>$B$37*H16</f>
        <v>7.7961867192636429</v>
      </c>
      <c r="C40" t="s">
        <v>37</v>
      </c>
    </row>
    <row r="41" spans="1:3" x14ac:dyDescent="0.25">
      <c r="A41" t="s">
        <v>35</v>
      </c>
      <c r="B41" s="15">
        <f>$B$37*H17</f>
        <v>11.137409598948061</v>
      </c>
      <c r="C41" t="s">
        <v>38</v>
      </c>
    </row>
    <row r="42" spans="1:3" x14ac:dyDescent="0.25">
      <c r="A42" t="s">
        <v>36</v>
      </c>
      <c r="B42" s="15">
        <f>$B$37*H18</f>
        <v>16.706114398422091</v>
      </c>
      <c r="C42" t="s">
        <v>39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Estimate Guest and Prices</vt:lpstr>
      <vt:lpstr>Estimate Guest - Get price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Manish Gupta</dc:creator>
  <cp:lastModifiedBy>Manish Gupta</cp:lastModifiedBy>
  <dcterms:created xsi:type="dcterms:W3CDTF">2015-06-05T18:17:20Z</dcterms:created>
  <dcterms:modified xsi:type="dcterms:W3CDTF">2020-05-11T16:10:38Z</dcterms:modified>
</cp:coreProperties>
</file>